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2915" activeTab="0"/>
  </bookViews>
  <sheets>
    <sheet name="Ex.1, Q B" sheetId="1" r:id="rId1"/>
    <sheet name="Ex.1, Eq.T.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<sst xmlns="http://schemas.openxmlformats.org/spreadsheetml/2006/main" count="92" uniqueCount="29">
  <si>
    <t>Lead</t>
  </si>
  <si>
    <t>Tenor</t>
  </si>
  <si>
    <t>Baryton</t>
  </si>
  <si>
    <t>Bass</t>
  </si>
  <si>
    <t>Step</t>
  </si>
  <si>
    <t>Itv. (Lead)</t>
  </si>
  <si>
    <t>STL-QPSR 1/1980</t>
  </si>
  <si>
    <t>p. 34</t>
  </si>
  <si>
    <t>Std. Deviation on intervals: 4.3 - 16.9 cents</t>
  </si>
  <si>
    <t>T</t>
  </si>
  <si>
    <t>D7</t>
  </si>
  <si>
    <t>steps</t>
  </si>
  <si>
    <t>cents</t>
  </si>
  <si>
    <t>pitch</t>
  </si>
  <si>
    <t>time</t>
  </si>
  <si>
    <t>length</t>
  </si>
  <si>
    <t>expr</t>
  </si>
  <si>
    <t>program</t>
  </si>
  <si>
    <t>tempo</t>
  </si>
  <si>
    <t>S7</t>
  </si>
  <si>
    <t>Mod</t>
  </si>
  <si>
    <r>
      <t xml:space="preserve">by </t>
    </r>
    <r>
      <rPr>
        <b/>
        <sz val="14"/>
        <color indexed="8"/>
        <rFont val="Calibri"/>
        <family val="2"/>
      </rPr>
      <t>B. Hagerman and J. Sundberg</t>
    </r>
  </si>
  <si>
    <t>time axis</t>
  </si>
  <si>
    <t>Speech Transmission Laboratory: Quarterly progress and status report, April 1980</t>
  </si>
  <si>
    <t>Example 1, quartet B</t>
  </si>
  <si>
    <t>Reference frq.</t>
  </si>
  <si>
    <t>Fundamental frequency adjustment in barbershop singin</t>
  </si>
  <si>
    <t>Example 1, equal temperament</t>
  </si>
  <si>
    <t>Interval relative to Lead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</si>
</sst>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5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sp>
      <xdr:nvSpPr>
        <xdr:cNvPr id="1" name="Global"/>
        <xdr:cNvSpPr>
          <a:spLocks/>
        </xdr:cNvSpPr>
      </xdr:nvSpPr>
      <xdr:spPr>
        <a:xfrm>
          <a:off x="0" y="2000250"/>
          <a:ext cx="609600" cy="190500"/>
        </a:xfrm>
        <a:prstGeom prst="rect">
          <a:avLst/>
        </a:prstGeom>
        <a:solidFill>
          <a:srgbClr val="FF0000">
            <a:alpha val="5000"/>
          </a:srgbClr>
        </a:solidFill>
        <a:ln w="13970" cmpd="sng">
          <a:solidFill>
            <a:srgbClr val="8B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2" name="Part"/>
        <xdr:cNvSpPr>
          <a:spLocks/>
        </xdr:cNvSpPr>
      </xdr:nvSpPr>
      <xdr:spPr>
        <a:xfrm>
          <a:off x="0" y="12382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3" name="Note"/>
        <xdr:cNvSpPr>
          <a:spLocks/>
        </xdr:cNvSpPr>
      </xdr:nvSpPr>
      <xdr:spPr>
        <a:xfrm>
          <a:off x="239077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>
      <xdr:nvSpPr>
        <xdr:cNvPr id="4" name="Note"/>
        <xdr:cNvSpPr>
          <a:spLocks/>
        </xdr:cNvSpPr>
      </xdr:nvSpPr>
      <xdr:spPr>
        <a:xfrm>
          <a:off x="201930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5" name="Note"/>
        <xdr:cNvSpPr>
          <a:spLocks/>
        </xdr:cNvSpPr>
      </xdr:nvSpPr>
      <xdr:spPr>
        <a:xfrm>
          <a:off x="276225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6" name="Note"/>
        <xdr:cNvSpPr>
          <a:spLocks/>
        </xdr:cNvSpPr>
      </xdr:nvSpPr>
      <xdr:spPr>
        <a:xfrm>
          <a:off x="313372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>
      <xdr:nvSpPr>
        <xdr:cNvPr id="7" name="Note"/>
        <xdr:cNvSpPr>
          <a:spLocks/>
        </xdr:cNvSpPr>
      </xdr:nvSpPr>
      <xdr:spPr>
        <a:xfrm>
          <a:off x="350520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>
      <xdr:nvSpPr>
        <xdr:cNvPr id="8" name="Note"/>
        <xdr:cNvSpPr>
          <a:spLocks/>
        </xdr:cNvSpPr>
      </xdr:nvSpPr>
      <xdr:spPr>
        <a:xfrm>
          <a:off x="387667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9" name="Note"/>
        <xdr:cNvSpPr>
          <a:spLocks/>
        </xdr:cNvSpPr>
      </xdr:nvSpPr>
      <xdr:spPr>
        <a:xfrm>
          <a:off x="201930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10" name="Note"/>
        <xdr:cNvSpPr>
          <a:spLocks/>
        </xdr:cNvSpPr>
      </xdr:nvSpPr>
      <xdr:spPr>
        <a:xfrm>
          <a:off x="239077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11" name="Note"/>
        <xdr:cNvSpPr>
          <a:spLocks/>
        </xdr:cNvSpPr>
      </xdr:nvSpPr>
      <xdr:spPr>
        <a:xfrm>
          <a:off x="276225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12" name="Note"/>
        <xdr:cNvSpPr>
          <a:spLocks/>
        </xdr:cNvSpPr>
      </xdr:nvSpPr>
      <xdr:spPr>
        <a:xfrm>
          <a:off x="313372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13" name="Note"/>
        <xdr:cNvSpPr>
          <a:spLocks/>
        </xdr:cNvSpPr>
      </xdr:nvSpPr>
      <xdr:spPr>
        <a:xfrm>
          <a:off x="350520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14" name="Note"/>
        <xdr:cNvSpPr>
          <a:spLocks/>
        </xdr:cNvSpPr>
      </xdr:nvSpPr>
      <xdr:spPr>
        <a:xfrm>
          <a:off x="387667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>
      <xdr:nvSpPr>
        <xdr:cNvPr id="15" name="Note"/>
        <xdr:cNvSpPr>
          <a:spLocks/>
        </xdr:cNvSpPr>
      </xdr:nvSpPr>
      <xdr:spPr>
        <a:xfrm>
          <a:off x="387667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16" name="Note"/>
        <xdr:cNvSpPr>
          <a:spLocks/>
        </xdr:cNvSpPr>
      </xdr:nvSpPr>
      <xdr:spPr>
        <a:xfrm>
          <a:off x="350520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17" name="Note"/>
        <xdr:cNvSpPr>
          <a:spLocks/>
        </xdr:cNvSpPr>
      </xdr:nvSpPr>
      <xdr:spPr>
        <a:xfrm>
          <a:off x="313372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18" name="Note"/>
        <xdr:cNvSpPr>
          <a:spLocks/>
        </xdr:cNvSpPr>
      </xdr:nvSpPr>
      <xdr:spPr>
        <a:xfrm>
          <a:off x="276225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>
      <xdr:nvSpPr>
        <xdr:cNvPr id="19" name="Note"/>
        <xdr:cNvSpPr>
          <a:spLocks/>
        </xdr:cNvSpPr>
      </xdr:nvSpPr>
      <xdr:spPr>
        <a:xfrm>
          <a:off x="239077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20" name="Note"/>
        <xdr:cNvSpPr>
          <a:spLocks/>
        </xdr:cNvSpPr>
      </xdr:nvSpPr>
      <xdr:spPr>
        <a:xfrm>
          <a:off x="201930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21" name="Note"/>
        <xdr:cNvSpPr>
          <a:spLocks/>
        </xdr:cNvSpPr>
      </xdr:nvSpPr>
      <xdr:spPr>
        <a:xfrm>
          <a:off x="201930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>
      <xdr:nvSpPr>
        <xdr:cNvPr id="22" name="Note"/>
        <xdr:cNvSpPr>
          <a:spLocks/>
        </xdr:cNvSpPr>
      </xdr:nvSpPr>
      <xdr:spPr>
        <a:xfrm>
          <a:off x="239077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>
      <xdr:nvSpPr>
        <xdr:cNvPr id="23" name="Note"/>
        <xdr:cNvSpPr>
          <a:spLocks/>
        </xdr:cNvSpPr>
      </xdr:nvSpPr>
      <xdr:spPr>
        <a:xfrm>
          <a:off x="276225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24" name="Note"/>
        <xdr:cNvSpPr>
          <a:spLocks/>
        </xdr:cNvSpPr>
      </xdr:nvSpPr>
      <xdr:spPr>
        <a:xfrm>
          <a:off x="313372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>
      <xdr:nvSpPr>
        <xdr:cNvPr id="25" name="Note"/>
        <xdr:cNvSpPr>
          <a:spLocks/>
        </xdr:cNvSpPr>
      </xdr:nvSpPr>
      <xdr:spPr>
        <a:xfrm>
          <a:off x="350520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26" name="Note"/>
        <xdr:cNvSpPr>
          <a:spLocks/>
        </xdr:cNvSpPr>
      </xdr:nvSpPr>
      <xdr:spPr>
        <a:xfrm>
          <a:off x="387667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>
      <xdr:nvSpPr>
        <xdr:cNvPr id="27" name="Note"/>
        <xdr:cNvSpPr>
          <a:spLocks/>
        </xdr:cNvSpPr>
      </xdr:nvSpPr>
      <xdr:spPr>
        <a:xfrm>
          <a:off x="461962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28" name="Note"/>
        <xdr:cNvSpPr>
          <a:spLocks/>
        </xdr:cNvSpPr>
      </xdr:nvSpPr>
      <xdr:spPr>
        <a:xfrm>
          <a:off x="424815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>
      <xdr:nvSpPr>
        <xdr:cNvPr id="29" name="Note"/>
        <xdr:cNvSpPr>
          <a:spLocks/>
        </xdr:cNvSpPr>
      </xdr:nvSpPr>
      <xdr:spPr>
        <a:xfrm>
          <a:off x="499110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>
      <xdr:nvSpPr>
        <xdr:cNvPr id="30" name="Note"/>
        <xdr:cNvSpPr>
          <a:spLocks/>
        </xdr:cNvSpPr>
      </xdr:nvSpPr>
      <xdr:spPr>
        <a:xfrm>
          <a:off x="536257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>
      <xdr:nvSpPr>
        <xdr:cNvPr id="31" name="Note"/>
        <xdr:cNvSpPr>
          <a:spLocks/>
        </xdr:cNvSpPr>
      </xdr:nvSpPr>
      <xdr:spPr>
        <a:xfrm>
          <a:off x="573405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32" name="Note"/>
        <xdr:cNvSpPr>
          <a:spLocks/>
        </xdr:cNvSpPr>
      </xdr:nvSpPr>
      <xdr:spPr>
        <a:xfrm>
          <a:off x="610552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33" name="Note"/>
        <xdr:cNvSpPr>
          <a:spLocks/>
        </xdr:cNvSpPr>
      </xdr:nvSpPr>
      <xdr:spPr>
        <a:xfrm>
          <a:off x="424815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7</xdr:row>
      <xdr:rowOff>0</xdr:rowOff>
    </xdr:to>
    <xdr:sp>
      <xdr:nvSpPr>
        <xdr:cNvPr id="34" name="Note"/>
        <xdr:cNvSpPr>
          <a:spLocks/>
        </xdr:cNvSpPr>
      </xdr:nvSpPr>
      <xdr:spPr>
        <a:xfrm>
          <a:off x="461962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0</xdr:rowOff>
    </xdr:to>
    <xdr:sp>
      <xdr:nvSpPr>
        <xdr:cNvPr id="35" name="Note"/>
        <xdr:cNvSpPr>
          <a:spLocks/>
        </xdr:cNvSpPr>
      </xdr:nvSpPr>
      <xdr:spPr>
        <a:xfrm>
          <a:off x="499110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7</xdr:row>
      <xdr:rowOff>0</xdr:rowOff>
    </xdr:to>
    <xdr:sp>
      <xdr:nvSpPr>
        <xdr:cNvPr id="36" name="Note"/>
        <xdr:cNvSpPr>
          <a:spLocks/>
        </xdr:cNvSpPr>
      </xdr:nvSpPr>
      <xdr:spPr>
        <a:xfrm>
          <a:off x="536257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37" name="Note"/>
        <xdr:cNvSpPr>
          <a:spLocks/>
        </xdr:cNvSpPr>
      </xdr:nvSpPr>
      <xdr:spPr>
        <a:xfrm>
          <a:off x="573405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38" name="Note"/>
        <xdr:cNvSpPr>
          <a:spLocks/>
        </xdr:cNvSpPr>
      </xdr:nvSpPr>
      <xdr:spPr>
        <a:xfrm>
          <a:off x="610552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17</xdr:row>
      <xdr:rowOff>0</xdr:rowOff>
    </xdr:to>
    <xdr:sp>
      <xdr:nvSpPr>
        <xdr:cNvPr id="39" name="Note"/>
        <xdr:cNvSpPr>
          <a:spLocks/>
        </xdr:cNvSpPr>
      </xdr:nvSpPr>
      <xdr:spPr>
        <a:xfrm>
          <a:off x="610552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>
      <xdr:nvSpPr>
        <xdr:cNvPr id="40" name="Note"/>
        <xdr:cNvSpPr>
          <a:spLocks/>
        </xdr:cNvSpPr>
      </xdr:nvSpPr>
      <xdr:spPr>
        <a:xfrm>
          <a:off x="573405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>
      <xdr:nvSpPr>
        <xdr:cNvPr id="41" name="Note"/>
        <xdr:cNvSpPr>
          <a:spLocks/>
        </xdr:cNvSpPr>
      </xdr:nvSpPr>
      <xdr:spPr>
        <a:xfrm>
          <a:off x="536257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42" name="Note"/>
        <xdr:cNvSpPr>
          <a:spLocks/>
        </xdr:cNvSpPr>
      </xdr:nvSpPr>
      <xdr:spPr>
        <a:xfrm>
          <a:off x="499110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43" name="Note"/>
        <xdr:cNvSpPr>
          <a:spLocks/>
        </xdr:cNvSpPr>
      </xdr:nvSpPr>
      <xdr:spPr>
        <a:xfrm>
          <a:off x="461962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>
      <xdr:nvSpPr>
        <xdr:cNvPr id="44" name="Note"/>
        <xdr:cNvSpPr>
          <a:spLocks/>
        </xdr:cNvSpPr>
      </xdr:nvSpPr>
      <xdr:spPr>
        <a:xfrm>
          <a:off x="424815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22</xdr:row>
      <xdr:rowOff>0</xdr:rowOff>
    </xdr:to>
    <xdr:sp>
      <xdr:nvSpPr>
        <xdr:cNvPr id="45" name="Note"/>
        <xdr:cNvSpPr>
          <a:spLocks/>
        </xdr:cNvSpPr>
      </xdr:nvSpPr>
      <xdr:spPr>
        <a:xfrm>
          <a:off x="424815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0</xdr:colOff>
      <xdr:row>22</xdr:row>
      <xdr:rowOff>0</xdr:rowOff>
    </xdr:to>
    <xdr:sp>
      <xdr:nvSpPr>
        <xdr:cNvPr id="46" name="Note"/>
        <xdr:cNvSpPr>
          <a:spLocks/>
        </xdr:cNvSpPr>
      </xdr:nvSpPr>
      <xdr:spPr>
        <a:xfrm>
          <a:off x="461962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47" name="Note"/>
        <xdr:cNvSpPr>
          <a:spLocks/>
        </xdr:cNvSpPr>
      </xdr:nvSpPr>
      <xdr:spPr>
        <a:xfrm>
          <a:off x="499110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22</xdr:row>
      <xdr:rowOff>0</xdr:rowOff>
    </xdr:to>
    <xdr:sp>
      <xdr:nvSpPr>
        <xdr:cNvPr id="48" name="Note"/>
        <xdr:cNvSpPr>
          <a:spLocks/>
        </xdr:cNvSpPr>
      </xdr:nvSpPr>
      <xdr:spPr>
        <a:xfrm>
          <a:off x="536257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15</xdr:col>
      <xdr:colOff>0</xdr:colOff>
      <xdr:row>22</xdr:row>
      <xdr:rowOff>0</xdr:rowOff>
    </xdr:to>
    <xdr:sp>
      <xdr:nvSpPr>
        <xdr:cNvPr id="49" name="Note"/>
        <xdr:cNvSpPr>
          <a:spLocks/>
        </xdr:cNvSpPr>
      </xdr:nvSpPr>
      <xdr:spPr>
        <a:xfrm>
          <a:off x="573405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22</xdr:row>
      <xdr:rowOff>0</xdr:rowOff>
    </xdr:to>
    <xdr:sp>
      <xdr:nvSpPr>
        <xdr:cNvPr id="50" name="Note"/>
        <xdr:cNvSpPr>
          <a:spLocks/>
        </xdr:cNvSpPr>
      </xdr:nvSpPr>
      <xdr:spPr>
        <a:xfrm>
          <a:off x="610552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>
      <xdr:nvSpPr>
        <xdr:cNvPr id="51" name="Note"/>
        <xdr:cNvSpPr>
          <a:spLocks/>
        </xdr:cNvSpPr>
      </xdr:nvSpPr>
      <xdr:spPr>
        <a:xfrm>
          <a:off x="647700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52" name="Note"/>
        <xdr:cNvSpPr>
          <a:spLocks/>
        </xdr:cNvSpPr>
      </xdr:nvSpPr>
      <xdr:spPr>
        <a:xfrm>
          <a:off x="647700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>
      <xdr:nvSpPr>
        <xdr:cNvPr id="53" name="Note"/>
        <xdr:cNvSpPr>
          <a:spLocks/>
        </xdr:cNvSpPr>
      </xdr:nvSpPr>
      <xdr:spPr>
        <a:xfrm>
          <a:off x="647700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54" name="Note"/>
        <xdr:cNvSpPr>
          <a:spLocks/>
        </xdr:cNvSpPr>
      </xdr:nvSpPr>
      <xdr:spPr>
        <a:xfrm>
          <a:off x="647700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sp>
      <xdr:nvSpPr>
        <xdr:cNvPr id="1" name="Global"/>
        <xdr:cNvSpPr>
          <a:spLocks/>
        </xdr:cNvSpPr>
      </xdr:nvSpPr>
      <xdr:spPr>
        <a:xfrm>
          <a:off x="0" y="2000250"/>
          <a:ext cx="609600" cy="190500"/>
        </a:xfrm>
        <a:prstGeom prst="rect">
          <a:avLst/>
        </a:prstGeom>
        <a:solidFill>
          <a:srgbClr val="FF0000">
            <a:alpha val="5000"/>
          </a:srgbClr>
        </a:solidFill>
        <a:ln w="13970" cmpd="sng">
          <a:solidFill>
            <a:srgbClr val="8B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2" name="Part"/>
        <xdr:cNvSpPr>
          <a:spLocks/>
        </xdr:cNvSpPr>
      </xdr:nvSpPr>
      <xdr:spPr>
        <a:xfrm>
          <a:off x="0" y="12382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3" name="Note"/>
        <xdr:cNvSpPr>
          <a:spLocks/>
        </xdr:cNvSpPr>
      </xdr:nvSpPr>
      <xdr:spPr>
        <a:xfrm>
          <a:off x="239077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>
      <xdr:nvSpPr>
        <xdr:cNvPr id="4" name="Note"/>
        <xdr:cNvSpPr>
          <a:spLocks/>
        </xdr:cNvSpPr>
      </xdr:nvSpPr>
      <xdr:spPr>
        <a:xfrm>
          <a:off x="201930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5" name="Note"/>
        <xdr:cNvSpPr>
          <a:spLocks/>
        </xdr:cNvSpPr>
      </xdr:nvSpPr>
      <xdr:spPr>
        <a:xfrm>
          <a:off x="276225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6" name="Note"/>
        <xdr:cNvSpPr>
          <a:spLocks/>
        </xdr:cNvSpPr>
      </xdr:nvSpPr>
      <xdr:spPr>
        <a:xfrm>
          <a:off x="313372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>
      <xdr:nvSpPr>
        <xdr:cNvPr id="7" name="Note"/>
        <xdr:cNvSpPr>
          <a:spLocks/>
        </xdr:cNvSpPr>
      </xdr:nvSpPr>
      <xdr:spPr>
        <a:xfrm>
          <a:off x="350520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>
      <xdr:nvSpPr>
        <xdr:cNvPr id="8" name="Note"/>
        <xdr:cNvSpPr>
          <a:spLocks/>
        </xdr:cNvSpPr>
      </xdr:nvSpPr>
      <xdr:spPr>
        <a:xfrm>
          <a:off x="387667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9" name="Note"/>
        <xdr:cNvSpPr>
          <a:spLocks/>
        </xdr:cNvSpPr>
      </xdr:nvSpPr>
      <xdr:spPr>
        <a:xfrm>
          <a:off x="201930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10" name="Note"/>
        <xdr:cNvSpPr>
          <a:spLocks/>
        </xdr:cNvSpPr>
      </xdr:nvSpPr>
      <xdr:spPr>
        <a:xfrm>
          <a:off x="239077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11" name="Note"/>
        <xdr:cNvSpPr>
          <a:spLocks/>
        </xdr:cNvSpPr>
      </xdr:nvSpPr>
      <xdr:spPr>
        <a:xfrm>
          <a:off x="276225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12" name="Note"/>
        <xdr:cNvSpPr>
          <a:spLocks/>
        </xdr:cNvSpPr>
      </xdr:nvSpPr>
      <xdr:spPr>
        <a:xfrm>
          <a:off x="313372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13" name="Note"/>
        <xdr:cNvSpPr>
          <a:spLocks/>
        </xdr:cNvSpPr>
      </xdr:nvSpPr>
      <xdr:spPr>
        <a:xfrm>
          <a:off x="350520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14" name="Note"/>
        <xdr:cNvSpPr>
          <a:spLocks/>
        </xdr:cNvSpPr>
      </xdr:nvSpPr>
      <xdr:spPr>
        <a:xfrm>
          <a:off x="387667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>
      <xdr:nvSpPr>
        <xdr:cNvPr id="15" name="Note"/>
        <xdr:cNvSpPr>
          <a:spLocks/>
        </xdr:cNvSpPr>
      </xdr:nvSpPr>
      <xdr:spPr>
        <a:xfrm>
          <a:off x="387667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16" name="Note"/>
        <xdr:cNvSpPr>
          <a:spLocks/>
        </xdr:cNvSpPr>
      </xdr:nvSpPr>
      <xdr:spPr>
        <a:xfrm>
          <a:off x="350520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17" name="Note"/>
        <xdr:cNvSpPr>
          <a:spLocks/>
        </xdr:cNvSpPr>
      </xdr:nvSpPr>
      <xdr:spPr>
        <a:xfrm>
          <a:off x="313372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18" name="Note"/>
        <xdr:cNvSpPr>
          <a:spLocks/>
        </xdr:cNvSpPr>
      </xdr:nvSpPr>
      <xdr:spPr>
        <a:xfrm>
          <a:off x="276225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>
      <xdr:nvSpPr>
        <xdr:cNvPr id="19" name="Note"/>
        <xdr:cNvSpPr>
          <a:spLocks/>
        </xdr:cNvSpPr>
      </xdr:nvSpPr>
      <xdr:spPr>
        <a:xfrm>
          <a:off x="239077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20" name="Note"/>
        <xdr:cNvSpPr>
          <a:spLocks/>
        </xdr:cNvSpPr>
      </xdr:nvSpPr>
      <xdr:spPr>
        <a:xfrm>
          <a:off x="201930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21" name="Note"/>
        <xdr:cNvSpPr>
          <a:spLocks/>
        </xdr:cNvSpPr>
      </xdr:nvSpPr>
      <xdr:spPr>
        <a:xfrm>
          <a:off x="201930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>
      <xdr:nvSpPr>
        <xdr:cNvPr id="22" name="Note"/>
        <xdr:cNvSpPr>
          <a:spLocks/>
        </xdr:cNvSpPr>
      </xdr:nvSpPr>
      <xdr:spPr>
        <a:xfrm>
          <a:off x="239077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>
      <xdr:nvSpPr>
        <xdr:cNvPr id="23" name="Note"/>
        <xdr:cNvSpPr>
          <a:spLocks/>
        </xdr:cNvSpPr>
      </xdr:nvSpPr>
      <xdr:spPr>
        <a:xfrm>
          <a:off x="276225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24" name="Note"/>
        <xdr:cNvSpPr>
          <a:spLocks/>
        </xdr:cNvSpPr>
      </xdr:nvSpPr>
      <xdr:spPr>
        <a:xfrm>
          <a:off x="313372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>
      <xdr:nvSpPr>
        <xdr:cNvPr id="25" name="Note"/>
        <xdr:cNvSpPr>
          <a:spLocks/>
        </xdr:cNvSpPr>
      </xdr:nvSpPr>
      <xdr:spPr>
        <a:xfrm>
          <a:off x="350520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26" name="Note"/>
        <xdr:cNvSpPr>
          <a:spLocks/>
        </xdr:cNvSpPr>
      </xdr:nvSpPr>
      <xdr:spPr>
        <a:xfrm>
          <a:off x="387667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>
      <xdr:nvSpPr>
        <xdr:cNvPr id="27" name="Note"/>
        <xdr:cNvSpPr>
          <a:spLocks/>
        </xdr:cNvSpPr>
      </xdr:nvSpPr>
      <xdr:spPr>
        <a:xfrm>
          <a:off x="461962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28" name="Note"/>
        <xdr:cNvSpPr>
          <a:spLocks/>
        </xdr:cNvSpPr>
      </xdr:nvSpPr>
      <xdr:spPr>
        <a:xfrm>
          <a:off x="424815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>
      <xdr:nvSpPr>
        <xdr:cNvPr id="29" name="Note"/>
        <xdr:cNvSpPr>
          <a:spLocks/>
        </xdr:cNvSpPr>
      </xdr:nvSpPr>
      <xdr:spPr>
        <a:xfrm>
          <a:off x="499110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>
      <xdr:nvSpPr>
        <xdr:cNvPr id="30" name="Note"/>
        <xdr:cNvSpPr>
          <a:spLocks/>
        </xdr:cNvSpPr>
      </xdr:nvSpPr>
      <xdr:spPr>
        <a:xfrm>
          <a:off x="536257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>
      <xdr:nvSpPr>
        <xdr:cNvPr id="31" name="Note"/>
        <xdr:cNvSpPr>
          <a:spLocks/>
        </xdr:cNvSpPr>
      </xdr:nvSpPr>
      <xdr:spPr>
        <a:xfrm>
          <a:off x="573405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32" name="Note"/>
        <xdr:cNvSpPr>
          <a:spLocks/>
        </xdr:cNvSpPr>
      </xdr:nvSpPr>
      <xdr:spPr>
        <a:xfrm>
          <a:off x="6105525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33" name="Note"/>
        <xdr:cNvSpPr>
          <a:spLocks/>
        </xdr:cNvSpPr>
      </xdr:nvSpPr>
      <xdr:spPr>
        <a:xfrm>
          <a:off x="424815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7</xdr:row>
      <xdr:rowOff>0</xdr:rowOff>
    </xdr:to>
    <xdr:sp>
      <xdr:nvSpPr>
        <xdr:cNvPr id="34" name="Note"/>
        <xdr:cNvSpPr>
          <a:spLocks/>
        </xdr:cNvSpPr>
      </xdr:nvSpPr>
      <xdr:spPr>
        <a:xfrm>
          <a:off x="461962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0</xdr:rowOff>
    </xdr:to>
    <xdr:sp>
      <xdr:nvSpPr>
        <xdr:cNvPr id="35" name="Note"/>
        <xdr:cNvSpPr>
          <a:spLocks/>
        </xdr:cNvSpPr>
      </xdr:nvSpPr>
      <xdr:spPr>
        <a:xfrm>
          <a:off x="499110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7</xdr:row>
      <xdr:rowOff>0</xdr:rowOff>
    </xdr:to>
    <xdr:sp>
      <xdr:nvSpPr>
        <xdr:cNvPr id="36" name="Note"/>
        <xdr:cNvSpPr>
          <a:spLocks/>
        </xdr:cNvSpPr>
      </xdr:nvSpPr>
      <xdr:spPr>
        <a:xfrm>
          <a:off x="536257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37" name="Note"/>
        <xdr:cNvSpPr>
          <a:spLocks/>
        </xdr:cNvSpPr>
      </xdr:nvSpPr>
      <xdr:spPr>
        <a:xfrm>
          <a:off x="573405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38" name="Note"/>
        <xdr:cNvSpPr>
          <a:spLocks/>
        </xdr:cNvSpPr>
      </xdr:nvSpPr>
      <xdr:spPr>
        <a:xfrm>
          <a:off x="6105525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17</xdr:row>
      <xdr:rowOff>0</xdr:rowOff>
    </xdr:to>
    <xdr:sp>
      <xdr:nvSpPr>
        <xdr:cNvPr id="39" name="Note"/>
        <xdr:cNvSpPr>
          <a:spLocks/>
        </xdr:cNvSpPr>
      </xdr:nvSpPr>
      <xdr:spPr>
        <a:xfrm>
          <a:off x="610552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>
      <xdr:nvSpPr>
        <xdr:cNvPr id="40" name="Note"/>
        <xdr:cNvSpPr>
          <a:spLocks/>
        </xdr:cNvSpPr>
      </xdr:nvSpPr>
      <xdr:spPr>
        <a:xfrm>
          <a:off x="573405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>
      <xdr:nvSpPr>
        <xdr:cNvPr id="41" name="Note"/>
        <xdr:cNvSpPr>
          <a:spLocks/>
        </xdr:cNvSpPr>
      </xdr:nvSpPr>
      <xdr:spPr>
        <a:xfrm>
          <a:off x="536257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42" name="Note"/>
        <xdr:cNvSpPr>
          <a:spLocks/>
        </xdr:cNvSpPr>
      </xdr:nvSpPr>
      <xdr:spPr>
        <a:xfrm>
          <a:off x="499110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43" name="Note"/>
        <xdr:cNvSpPr>
          <a:spLocks/>
        </xdr:cNvSpPr>
      </xdr:nvSpPr>
      <xdr:spPr>
        <a:xfrm>
          <a:off x="4619625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>
      <xdr:nvSpPr>
        <xdr:cNvPr id="44" name="Note"/>
        <xdr:cNvSpPr>
          <a:spLocks/>
        </xdr:cNvSpPr>
      </xdr:nvSpPr>
      <xdr:spPr>
        <a:xfrm>
          <a:off x="424815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22</xdr:row>
      <xdr:rowOff>0</xdr:rowOff>
    </xdr:to>
    <xdr:sp>
      <xdr:nvSpPr>
        <xdr:cNvPr id="45" name="Note"/>
        <xdr:cNvSpPr>
          <a:spLocks/>
        </xdr:cNvSpPr>
      </xdr:nvSpPr>
      <xdr:spPr>
        <a:xfrm>
          <a:off x="424815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0</xdr:colOff>
      <xdr:row>22</xdr:row>
      <xdr:rowOff>0</xdr:rowOff>
    </xdr:to>
    <xdr:sp>
      <xdr:nvSpPr>
        <xdr:cNvPr id="46" name="Note"/>
        <xdr:cNvSpPr>
          <a:spLocks/>
        </xdr:cNvSpPr>
      </xdr:nvSpPr>
      <xdr:spPr>
        <a:xfrm>
          <a:off x="461962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47" name="Note"/>
        <xdr:cNvSpPr>
          <a:spLocks/>
        </xdr:cNvSpPr>
      </xdr:nvSpPr>
      <xdr:spPr>
        <a:xfrm>
          <a:off x="499110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22</xdr:row>
      <xdr:rowOff>0</xdr:rowOff>
    </xdr:to>
    <xdr:sp>
      <xdr:nvSpPr>
        <xdr:cNvPr id="48" name="Note"/>
        <xdr:cNvSpPr>
          <a:spLocks/>
        </xdr:cNvSpPr>
      </xdr:nvSpPr>
      <xdr:spPr>
        <a:xfrm>
          <a:off x="536257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15</xdr:col>
      <xdr:colOff>0</xdr:colOff>
      <xdr:row>22</xdr:row>
      <xdr:rowOff>0</xdr:rowOff>
    </xdr:to>
    <xdr:sp>
      <xdr:nvSpPr>
        <xdr:cNvPr id="49" name="Note"/>
        <xdr:cNvSpPr>
          <a:spLocks/>
        </xdr:cNvSpPr>
      </xdr:nvSpPr>
      <xdr:spPr>
        <a:xfrm>
          <a:off x="573405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22</xdr:row>
      <xdr:rowOff>0</xdr:rowOff>
    </xdr:to>
    <xdr:sp>
      <xdr:nvSpPr>
        <xdr:cNvPr id="50" name="Note"/>
        <xdr:cNvSpPr>
          <a:spLocks/>
        </xdr:cNvSpPr>
      </xdr:nvSpPr>
      <xdr:spPr>
        <a:xfrm>
          <a:off x="6105525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>
      <xdr:nvSpPr>
        <xdr:cNvPr id="51" name="Note"/>
        <xdr:cNvSpPr>
          <a:spLocks/>
        </xdr:cNvSpPr>
      </xdr:nvSpPr>
      <xdr:spPr>
        <a:xfrm>
          <a:off x="6477000" y="2190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52" name="Note"/>
        <xdr:cNvSpPr>
          <a:spLocks/>
        </xdr:cNvSpPr>
      </xdr:nvSpPr>
      <xdr:spPr>
        <a:xfrm>
          <a:off x="6477000" y="1238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>
      <xdr:nvSpPr>
        <xdr:cNvPr id="53" name="Note"/>
        <xdr:cNvSpPr>
          <a:spLocks/>
        </xdr:cNvSpPr>
      </xdr:nvSpPr>
      <xdr:spPr>
        <a:xfrm>
          <a:off x="6477000" y="31432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54" name="Note"/>
        <xdr:cNvSpPr>
          <a:spLocks/>
        </xdr:cNvSpPr>
      </xdr:nvSpPr>
      <xdr:spPr>
        <a:xfrm>
          <a:off x="6477000" y="4095750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2" max="2" width="2.8515625" style="0" customWidth="1"/>
    <col min="5" max="17" width="5.57421875" style="0" customWidth="1"/>
    <col min="18" max="18" width="3.421875" style="0" customWidth="1"/>
  </cols>
  <sheetData>
    <row r="1" ht="18.75">
      <c r="A1" s="2" t="s">
        <v>26</v>
      </c>
    </row>
    <row r="2" ht="18.75">
      <c r="A2" t="s">
        <v>21</v>
      </c>
    </row>
    <row r="3" ht="15">
      <c r="A3" s="3" t="s">
        <v>23</v>
      </c>
    </row>
    <row r="4" ht="15">
      <c r="A4" s="3"/>
    </row>
    <row r="5" ht="15">
      <c r="A5" s="4" t="s">
        <v>24</v>
      </c>
    </row>
    <row r="6" spans="1:18" ht="15">
      <c r="A6" s="4"/>
      <c r="D6" t="s">
        <v>22</v>
      </c>
      <c r="E6">
        <v>0</v>
      </c>
      <c r="F6">
        <f>E6+1</f>
        <v>1</v>
      </c>
      <c r="G6">
        <f>F6+1</f>
        <v>2</v>
      </c>
      <c r="H6">
        <f>G6+1</f>
        <v>3</v>
      </c>
      <c r="I6">
        <f>H6+1</f>
        <v>4</v>
      </c>
      <c r="J6">
        <f>I6+1</f>
        <v>5</v>
      </c>
      <c r="K6">
        <f aca="true" t="shared" si="0" ref="K6:Q6">J6+1</f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>Q6+2</f>
        <v>14</v>
      </c>
    </row>
    <row r="7" spans="1:17" ht="15">
      <c r="A7" t="s">
        <v>17</v>
      </c>
      <c r="C7" t="s">
        <v>1</v>
      </c>
      <c r="D7" t="s">
        <v>13</v>
      </c>
      <c r="E7">
        <f aca="true" t="shared" si="1" ref="E7:Q7">E$12*POWER(2,E36/1200)</f>
        <v>333.1960419379357</v>
      </c>
      <c r="F7">
        <f t="shared" si="1"/>
        <v>313.76938570218147</v>
      </c>
      <c r="G7">
        <f t="shared" si="1"/>
        <v>333.1960419379357</v>
      </c>
      <c r="H7">
        <f t="shared" si="1"/>
        <v>350.5704989658688</v>
      </c>
      <c r="I7">
        <f t="shared" si="1"/>
        <v>333.1960419379357</v>
      </c>
      <c r="J7">
        <f t="shared" si="1"/>
        <v>371.4165056254615</v>
      </c>
      <c r="K7">
        <f t="shared" si="1"/>
        <v>353.0089096198349</v>
      </c>
      <c r="L7">
        <f t="shared" si="1"/>
        <v>332.42708429124843</v>
      </c>
      <c r="M7">
        <f t="shared" si="1"/>
        <v>353.0089096198349</v>
      </c>
      <c r="N7">
        <f t="shared" si="1"/>
        <v>371.4165056254615</v>
      </c>
      <c r="O7">
        <f t="shared" si="1"/>
        <v>353.0089096198349</v>
      </c>
      <c r="P7">
        <f t="shared" si="1"/>
        <v>393.5020803460681</v>
      </c>
      <c r="Q7">
        <f t="shared" si="1"/>
        <v>373.9999117222311</v>
      </c>
    </row>
    <row r="8" spans="1:17" ht="15">
      <c r="A8">
        <v>0</v>
      </c>
      <c r="D8" t="s">
        <v>14</v>
      </c>
      <c r="E8">
        <f aca="true" t="shared" si="2" ref="E8:J8">E$6</f>
        <v>0</v>
      </c>
      <c r="F8">
        <f t="shared" si="2"/>
        <v>1</v>
      </c>
      <c r="G8">
        <f t="shared" si="2"/>
        <v>2</v>
      </c>
      <c r="H8">
        <f t="shared" si="2"/>
        <v>3</v>
      </c>
      <c r="I8">
        <f t="shared" si="2"/>
        <v>4</v>
      </c>
      <c r="J8">
        <f t="shared" si="2"/>
        <v>5</v>
      </c>
      <c r="K8">
        <f aca="true" t="shared" si="3" ref="K8:Q8">K$6</f>
        <v>6</v>
      </c>
      <c r="L8">
        <f t="shared" si="3"/>
        <v>7</v>
      </c>
      <c r="M8">
        <f t="shared" si="3"/>
        <v>8</v>
      </c>
      <c r="N8">
        <f t="shared" si="3"/>
        <v>9</v>
      </c>
      <c r="O8">
        <f t="shared" si="3"/>
        <v>10</v>
      </c>
      <c r="P8">
        <f t="shared" si="3"/>
        <v>11</v>
      </c>
      <c r="Q8">
        <f t="shared" si="3"/>
        <v>12</v>
      </c>
    </row>
    <row r="9" spans="1:17" ht="15">
      <c r="A9">
        <v>23</v>
      </c>
      <c r="D9" t="s">
        <v>15</v>
      </c>
      <c r="E9">
        <f aca="true" t="shared" si="4" ref="E9:J9">F$6-E$6</f>
        <v>1</v>
      </c>
      <c r="F9">
        <f t="shared" si="4"/>
        <v>1</v>
      </c>
      <c r="G9">
        <f t="shared" si="4"/>
        <v>1</v>
      </c>
      <c r="H9">
        <f t="shared" si="4"/>
        <v>1</v>
      </c>
      <c r="I9">
        <f t="shared" si="4"/>
        <v>1</v>
      </c>
      <c r="J9">
        <f t="shared" si="4"/>
        <v>1</v>
      </c>
      <c r="K9">
        <f aca="true" t="shared" si="5" ref="K9:P9">L$6-K$6</f>
        <v>1</v>
      </c>
      <c r="L9">
        <f t="shared" si="5"/>
        <v>1</v>
      </c>
      <c r="M9">
        <f t="shared" si="5"/>
        <v>1</v>
      </c>
      <c r="N9">
        <f t="shared" si="5"/>
        <v>1</v>
      </c>
      <c r="O9">
        <f t="shared" si="5"/>
        <v>1</v>
      </c>
      <c r="P9">
        <f t="shared" si="5"/>
        <v>1</v>
      </c>
      <c r="Q9">
        <f>R$6-Q$6</f>
        <v>2</v>
      </c>
    </row>
    <row r="10" spans="4:17" ht="15">
      <c r="D10" t="s">
        <v>16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</row>
    <row r="11" ht="15">
      <c r="A11" t="s">
        <v>18</v>
      </c>
    </row>
    <row r="12" spans="1:17" ht="15">
      <c r="A12">
        <v>0</v>
      </c>
      <c r="C12" t="s">
        <v>0</v>
      </c>
      <c r="D12" t="s">
        <v>13</v>
      </c>
      <c r="E12">
        <f>$A$16</f>
        <v>264</v>
      </c>
      <c r="F12">
        <f>E12</f>
        <v>264</v>
      </c>
      <c r="G12">
        <f>E12</f>
        <v>264</v>
      </c>
      <c r="H12">
        <f>E12/POWER(2,1/12)</f>
        <v>249.18281854796706</v>
      </c>
      <c r="I12">
        <f>E12</f>
        <v>264</v>
      </c>
      <c r="J12">
        <f>E12</f>
        <v>264</v>
      </c>
      <c r="K12">
        <f>E12*POWER(2,1/12)</f>
        <v>279.69825691085396</v>
      </c>
      <c r="L12">
        <f>K12</f>
        <v>279.69825691085396</v>
      </c>
      <c r="M12">
        <f>K12</f>
        <v>279.69825691085396</v>
      </c>
      <c r="N12">
        <f>K12/POWER(2,1/12)</f>
        <v>264</v>
      </c>
      <c r="O12">
        <f>K12</f>
        <v>279.69825691085396</v>
      </c>
      <c r="P12">
        <f>K12</f>
        <v>279.69825691085396</v>
      </c>
      <c r="Q12">
        <f>K12*POWER(2,1/12)</f>
        <v>296.3299807536745</v>
      </c>
    </row>
    <row r="13" spans="1:17" ht="15">
      <c r="A13">
        <v>70</v>
      </c>
      <c r="D13" t="s">
        <v>14</v>
      </c>
      <c r="E13">
        <f aca="true" t="shared" si="6" ref="E13:J13">E$6</f>
        <v>0</v>
      </c>
      <c r="F13">
        <f t="shared" si="6"/>
        <v>1</v>
      </c>
      <c r="G13">
        <f t="shared" si="6"/>
        <v>2</v>
      </c>
      <c r="H13">
        <f t="shared" si="6"/>
        <v>3</v>
      </c>
      <c r="I13">
        <f t="shared" si="6"/>
        <v>4</v>
      </c>
      <c r="J13">
        <f t="shared" si="6"/>
        <v>5</v>
      </c>
      <c r="K13">
        <f aca="true" t="shared" si="7" ref="K13:Q13">K$6</f>
        <v>6</v>
      </c>
      <c r="L13">
        <f t="shared" si="7"/>
        <v>7</v>
      </c>
      <c r="M13">
        <f t="shared" si="7"/>
        <v>8</v>
      </c>
      <c r="N13">
        <f t="shared" si="7"/>
        <v>9</v>
      </c>
      <c r="O13">
        <f t="shared" si="7"/>
        <v>10</v>
      </c>
      <c r="P13">
        <f t="shared" si="7"/>
        <v>11</v>
      </c>
      <c r="Q13">
        <f t="shared" si="7"/>
        <v>12</v>
      </c>
    </row>
    <row r="14" spans="4:17" ht="15">
      <c r="D14" t="s">
        <v>15</v>
      </c>
      <c r="E14">
        <f aca="true" t="shared" si="8" ref="E14:J14">F$6-E$6</f>
        <v>1</v>
      </c>
      <c r="F14">
        <f t="shared" si="8"/>
        <v>1</v>
      </c>
      <c r="G14">
        <f t="shared" si="8"/>
        <v>1</v>
      </c>
      <c r="H14">
        <f t="shared" si="8"/>
        <v>1</v>
      </c>
      <c r="I14">
        <f t="shared" si="8"/>
        <v>1</v>
      </c>
      <c r="J14">
        <f t="shared" si="8"/>
        <v>1</v>
      </c>
      <c r="K14">
        <f aca="true" t="shared" si="9" ref="K14:Q14">L$6-K$6</f>
        <v>1</v>
      </c>
      <c r="L14">
        <f t="shared" si="9"/>
        <v>1</v>
      </c>
      <c r="M14">
        <f t="shared" si="9"/>
        <v>1</v>
      </c>
      <c r="N14">
        <f t="shared" si="9"/>
        <v>1</v>
      </c>
      <c r="O14">
        <f t="shared" si="9"/>
        <v>1</v>
      </c>
      <c r="P14">
        <f t="shared" si="9"/>
        <v>1</v>
      </c>
      <c r="Q14">
        <f t="shared" si="9"/>
        <v>2</v>
      </c>
    </row>
    <row r="15" spans="1:17" ht="15">
      <c r="A15" t="s">
        <v>25</v>
      </c>
      <c r="D15" t="s">
        <v>16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</row>
    <row r="16" ht="15">
      <c r="A16" s="5">
        <f>528/2</f>
        <v>264</v>
      </c>
    </row>
    <row r="17" spans="3:17" ht="15">
      <c r="C17" t="s">
        <v>2</v>
      </c>
      <c r="D17" t="s">
        <v>13</v>
      </c>
      <c r="E17">
        <f aca="true" t="shared" si="10" ref="E17:Q17">E$12*POWER(2,E37/1200)</f>
        <v>198.57783446927016</v>
      </c>
      <c r="F17">
        <f t="shared" si="10"/>
        <v>221.7403411164729</v>
      </c>
      <c r="G17">
        <f t="shared" si="10"/>
        <v>198.57783446927016</v>
      </c>
      <c r="H17">
        <f t="shared" si="10"/>
        <v>198.11955188166908</v>
      </c>
      <c r="I17">
        <f t="shared" si="10"/>
        <v>198.57783446927016</v>
      </c>
      <c r="J17">
        <f t="shared" si="10"/>
        <v>210.62907472900181</v>
      </c>
      <c r="K17">
        <f t="shared" si="10"/>
        <v>210.3858869779809</v>
      </c>
      <c r="L17">
        <f t="shared" si="10"/>
        <v>234.92570794354404</v>
      </c>
      <c r="M17">
        <f t="shared" si="10"/>
        <v>210.3858869779809</v>
      </c>
      <c r="N17">
        <f t="shared" si="10"/>
        <v>209.90035348963008</v>
      </c>
      <c r="O17">
        <f t="shared" si="10"/>
        <v>210.3858869779809</v>
      </c>
      <c r="P17">
        <f t="shared" si="10"/>
        <v>223.1537312744235</v>
      </c>
      <c r="Q17">
        <f t="shared" si="10"/>
        <v>222.89608282721662</v>
      </c>
    </row>
    <row r="18" spans="4:17" ht="15">
      <c r="D18" t="s">
        <v>14</v>
      </c>
      <c r="E18">
        <f aca="true" t="shared" si="11" ref="E18:J18">E$6</f>
        <v>0</v>
      </c>
      <c r="F18">
        <f t="shared" si="11"/>
        <v>1</v>
      </c>
      <c r="G18">
        <f t="shared" si="11"/>
        <v>2</v>
      </c>
      <c r="H18">
        <f t="shared" si="11"/>
        <v>3</v>
      </c>
      <c r="I18">
        <f t="shared" si="11"/>
        <v>4</v>
      </c>
      <c r="J18">
        <f t="shared" si="11"/>
        <v>5</v>
      </c>
      <c r="K18">
        <f aca="true" t="shared" si="12" ref="K18:Q18">K$6</f>
        <v>6</v>
      </c>
      <c r="L18">
        <f t="shared" si="12"/>
        <v>7</v>
      </c>
      <c r="M18">
        <f t="shared" si="12"/>
        <v>8</v>
      </c>
      <c r="N18">
        <f t="shared" si="12"/>
        <v>9</v>
      </c>
      <c r="O18">
        <f t="shared" si="12"/>
        <v>10</v>
      </c>
      <c r="P18">
        <f t="shared" si="12"/>
        <v>11</v>
      </c>
      <c r="Q18">
        <f t="shared" si="12"/>
        <v>12</v>
      </c>
    </row>
    <row r="19" spans="4:17" ht="15">
      <c r="D19" t="s">
        <v>15</v>
      </c>
      <c r="E19">
        <f aca="true" t="shared" si="13" ref="E19:J19">F$6-E$6</f>
        <v>1</v>
      </c>
      <c r="F19">
        <f t="shared" si="13"/>
        <v>1</v>
      </c>
      <c r="G19">
        <f t="shared" si="13"/>
        <v>1</v>
      </c>
      <c r="H19">
        <f t="shared" si="13"/>
        <v>1</v>
      </c>
      <c r="I19">
        <f t="shared" si="13"/>
        <v>1</v>
      </c>
      <c r="J19">
        <f t="shared" si="13"/>
        <v>1</v>
      </c>
      <c r="K19">
        <f aca="true" t="shared" si="14" ref="K19:P19">L$6-K$6</f>
        <v>1</v>
      </c>
      <c r="L19">
        <f t="shared" si="14"/>
        <v>1</v>
      </c>
      <c r="M19">
        <f t="shared" si="14"/>
        <v>1</v>
      </c>
      <c r="N19">
        <f t="shared" si="14"/>
        <v>1</v>
      </c>
      <c r="O19">
        <f t="shared" si="14"/>
        <v>1</v>
      </c>
      <c r="P19">
        <f t="shared" si="14"/>
        <v>1</v>
      </c>
      <c r="Q19">
        <f>R$6-Q$6</f>
        <v>2</v>
      </c>
    </row>
    <row r="20" spans="4:17" ht="15">
      <c r="D20" t="s">
        <v>16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</row>
    <row r="22" spans="3:17" ht="15">
      <c r="C22" t="s">
        <v>3</v>
      </c>
      <c r="D22" t="s">
        <v>13</v>
      </c>
      <c r="E22">
        <f aca="true" t="shared" si="15" ref="E22:Q22">E$12*POWER(2,E38/1200)</f>
        <v>132</v>
      </c>
      <c r="F22">
        <f t="shared" si="15"/>
        <v>176.30066660325306</v>
      </c>
      <c r="G22">
        <f t="shared" si="15"/>
        <v>132</v>
      </c>
      <c r="H22">
        <f t="shared" si="15"/>
        <v>148.25059855351577</v>
      </c>
      <c r="I22">
        <f t="shared" si="15"/>
        <v>132</v>
      </c>
      <c r="J22">
        <f t="shared" si="15"/>
        <v>158.06718900969858</v>
      </c>
      <c r="K22">
        <f t="shared" si="15"/>
        <v>139.84912845542698</v>
      </c>
      <c r="L22">
        <f t="shared" si="15"/>
        <v>186.78404977708894</v>
      </c>
      <c r="M22">
        <f t="shared" si="15"/>
        <v>139.84912845542698</v>
      </c>
      <c r="N22">
        <f t="shared" si="15"/>
        <v>157.0660378841255</v>
      </c>
      <c r="O22">
        <f t="shared" si="15"/>
        <v>139.84912845542698</v>
      </c>
      <c r="P22">
        <f t="shared" si="15"/>
        <v>167.46635318489083</v>
      </c>
      <c r="Q22">
        <f t="shared" si="15"/>
        <v>148.16499037683724</v>
      </c>
    </row>
    <row r="23" spans="4:17" ht="15">
      <c r="D23" t="s">
        <v>14</v>
      </c>
      <c r="E23">
        <f aca="true" t="shared" si="16" ref="E23:J23">E$6</f>
        <v>0</v>
      </c>
      <c r="F23">
        <f t="shared" si="16"/>
        <v>1</v>
      </c>
      <c r="G23">
        <f t="shared" si="16"/>
        <v>2</v>
      </c>
      <c r="H23">
        <f t="shared" si="16"/>
        <v>3</v>
      </c>
      <c r="I23">
        <f t="shared" si="16"/>
        <v>4</v>
      </c>
      <c r="J23">
        <f t="shared" si="16"/>
        <v>5</v>
      </c>
      <c r="K23">
        <f aca="true" t="shared" si="17" ref="K23:Q23">K$6</f>
        <v>6</v>
      </c>
      <c r="L23">
        <f t="shared" si="17"/>
        <v>7</v>
      </c>
      <c r="M23">
        <f t="shared" si="17"/>
        <v>8</v>
      </c>
      <c r="N23">
        <f t="shared" si="17"/>
        <v>9</v>
      </c>
      <c r="O23">
        <f t="shared" si="17"/>
        <v>10</v>
      </c>
      <c r="P23">
        <f t="shared" si="17"/>
        <v>11</v>
      </c>
      <c r="Q23">
        <f t="shared" si="17"/>
        <v>12</v>
      </c>
    </row>
    <row r="24" spans="4:17" ht="15">
      <c r="D24" t="s">
        <v>15</v>
      </c>
      <c r="E24">
        <f aca="true" t="shared" si="18" ref="E24:J24">F$6-E$6</f>
        <v>1</v>
      </c>
      <c r="F24">
        <f t="shared" si="18"/>
        <v>1</v>
      </c>
      <c r="G24">
        <f t="shared" si="18"/>
        <v>1</v>
      </c>
      <c r="H24">
        <f t="shared" si="18"/>
        <v>1</v>
      </c>
      <c r="I24">
        <f t="shared" si="18"/>
        <v>1</v>
      </c>
      <c r="J24">
        <f t="shared" si="18"/>
        <v>1</v>
      </c>
      <c r="K24">
        <f aca="true" t="shared" si="19" ref="K24:P24">L$6-K$6</f>
        <v>1</v>
      </c>
      <c r="L24">
        <f t="shared" si="19"/>
        <v>1</v>
      </c>
      <c r="M24">
        <f t="shared" si="19"/>
        <v>1</v>
      </c>
      <c r="N24">
        <f t="shared" si="19"/>
        <v>1</v>
      </c>
      <c r="O24">
        <f t="shared" si="19"/>
        <v>1</v>
      </c>
      <c r="P24">
        <f t="shared" si="19"/>
        <v>1</v>
      </c>
      <c r="Q24">
        <f>R$6-Q$6</f>
        <v>2</v>
      </c>
    </row>
    <row r="25" spans="4:17" ht="15">
      <c r="D25" t="s">
        <v>16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</row>
    <row r="27" spans="3:17" ht="15">
      <c r="C27" s="1" t="s">
        <v>4</v>
      </c>
      <c r="D27" s="1" t="s">
        <v>1</v>
      </c>
      <c r="E27" s="1">
        <v>4</v>
      </c>
      <c r="F27" s="1">
        <v>3</v>
      </c>
      <c r="G27" s="1">
        <v>4</v>
      </c>
      <c r="H27" s="1">
        <v>5</v>
      </c>
      <c r="I27" s="1">
        <v>4</v>
      </c>
      <c r="J27" s="1">
        <v>6</v>
      </c>
      <c r="K27" s="1">
        <v>4</v>
      </c>
      <c r="L27" s="1">
        <v>3</v>
      </c>
      <c r="M27" s="1">
        <v>4</v>
      </c>
      <c r="N27" s="1">
        <v>5</v>
      </c>
      <c r="O27" s="1">
        <v>4</v>
      </c>
      <c r="P27" s="1">
        <v>6</v>
      </c>
      <c r="Q27" s="1">
        <v>4</v>
      </c>
    </row>
    <row r="28" spans="3:17" ht="15">
      <c r="C28" s="1"/>
      <c r="D28" s="1" t="s">
        <v>0</v>
      </c>
      <c r="E28" s="1">
        <v>0</v>
      </c>
      <c r="F28" s="1">
        <v>0</v>
      </c>
      <c r="G28" s="1">
        <v>0</v>
      </c>
      <c r="H28" s="1">
        <v>-1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-1</v>
      </c>
      <c r="O28" s="1">
        <v>0</v>
      </c>
      <c r="P28" s="1">
        <v>0</v>
      </c>
      <c r="Q28" s="1">
        <v>0</v>
      </c>
    </row>
    <row r="29" spans="3:17" ht="15">
      <c r="C29" s="1"/>
      <c r="D29" s="1" t="s">
        <v>2</v>
      </c>
      <c r="E29" s="1">
        <v>-5</v>
      </c>
      <c r="F29" s="1">
        <v>-3</v>
      </c>
      <c r="G29" s="1">
        <v>-5</v>
      </c>
      <c r="H29" s="1">
        <v>-5</v>
      </c>
      <c r="I29" s="1">
        <v>-5</v>
      </c>
      <c r="J29" s="1">
        <v>-3</v>
      </c>
      <c r="K29" s="1">
        <v>-5</v>
      </c>
      <c r="L29" s="1">
        <v>-3</v>
      </c>
      <c r="M29" s="1">
        <v>-5</v>
      </c>
      <c r="N29" s="1">
        <v>-5</v>
      </c>
      <c r="O29" s="1">
        <v>-5</v>
      </c>
      <c r="P29" s="1">
        <v>-3</v>
      </c>
      <c r="Q29" s="1">
        <v>-5</v>
      </c>
    </row>
    <row r="30" spans="3:17" ht="15">
      <c r="C30" s="1"/>
      <c r="D30" s="1" t="s">
        <v>3</v>
      </c>
      <c r="E30" s="1">
        <v>-12</v>
      </c>
      <c r="F30" s="1">
        <v>-7</v>
      </c>
      <c r="G30" s="1">
        <v>-12</v>
      </c>
      <c r="H30" s="1">
        <v>-10</v>
      </c>
      <c r="I30" s="1">
        <v>-12</v>
      </c>
      <c r="J30" s="1">
        <v>-9</v>
      </c>
      <c r="K30" s="1">
        <v>-12</v>
      </c>
      <c r="L30" s="1">
        <v>-7</v>
      </c>
      <c r="M30" s="1">
        <v>-12</v>
      </c>
      <c r="N30" s="1">
        <v>-10</v>
      </c>
      <c r="O30" s="1">
        <v>-12</v>
      </c>
      <c r="P30" s="1">
        <v>-9</v>
      </c>
      <c r="Q30" s="1">
        <v>-12</v>
      </c>
    </row>
    <row r="31" spans="3:17" ht="15">
      <c r="C31" s="1"/>
      <c r="D31" s="1"/>
      <c r="E31" s="1" t="s">
        <v>9</v>
      </c>
      <c r="F31" s="1" t="s">
        <v>19</v>
      </c>
      <c r="G31" s="1" t="s">
        <v>9</v>
      </c>
      <c r="H31" s="1" t="s">
        <v>10</v>
      </c>
      <c r="I31" s="1" t="s">
        <v>9</v>
      </c>
      <c r="J31" s="1" t="s">
        <v>20</v>
      </c>
      <c r="K31" s="1" t="s">
        <v>9</v>
      </c>
      <c r="L31" s="1" t="s">
        <v>19</v>
      </c>
      <c r="M31" s="1" t="s">
        <v>9</v>
      </c>
      <c r="N31" s="1" t="s">
        <v>10</v>
      </c>
      <c r="O31" s="1" t="s">
        <v>9</v>
      </c>
      <c r="P31" s="1" t="s">
        <v>20</v>
      </c>
      <c r="Q31" s="1" t="s">
        <v>9</v>
      </c>
    </row>
    <row r="32" spans="3:17" ht="15">
      <c r="C32" s="1" t="s">
        <v>5</v>
      </c>
      <c r="D32" s="1" t="s">
        <v>1</v>
      </c>
      <c r="E32" s="1">
        <f aca="true" t="shared" si="20" ref="E32:J32">E27-E28</f>
        <v>4</v>
      </c>
      <c r="F32" s="1">
        <f t="shared" si="20"/>
        <v>3</v>
      </c>
      <c r="G32" s="1">
        <f t="shared" si="20"/>
        <v>4</v>
      </c>
      <c r="H32" s="1">
        <f t="shared" si="20"/>
        <v>6</v>
      </c>
      <c r="I32" s="1">
        <f t="shared" si="20"/>
        <v>4</v>
      </c>
      <c r="J32" s="1">
        <f t="shared" si="20"/>
        <v>6</v>
      </c>
      <c r="K32" s="1">
        <f aca="true" t="shared" si="21" ref="K32:P32">K27-K28</f>
        <v>4</v>
      </c>
      <c r="L32" s="1">
        <f t="shared" si="21"/>
        <v>3</v>
      </c>
      <c r="M32" s="1">
        <f t="shared" si="21"/>
        <v>4</v>
      </c>
      <c r="N32" s="1">
        <f t="shared" si="21"/>
        <v>6</v>
      </c>
      <c r="O32" s="1">
        <f t="shared" si="21"/>
        <v>4</v>
      </c>
      <c r="P32" s="1">
        <f t="shared" si="21"/>
        <v>6</v>
      </c>
      <c r="Q32" s="1">
        <f>Q27-Q28</f>
        <v>4</v>
      </c>
    </row>
    <row r="33" spans="3:17" ht="15">
      <c r="C33" s="1" t="s">
        <v>11</v>
      </c>
      <c r="D33" s="1" t="s">
        <v>2</v>
      </c>
      <c r="E33" s="1">
        <f>E29-E28</f>
        <v>-5</v>
      </c>
      <c r="F33" s="1">
        <f aca="true" t="shared" si="22" ref="F33:Q33">F29-F28</f>
        <v>-3</v>
      </c>
      <c r="G33" s="1">
        <f t="shared" si="22"/>
        <v>-5</v>
      </c>
      <c r="H33" s="1">
        <f t="shared" si="22"/>
        <v>-4</v>
      </c>
      <c r="I33" s="1">
        <f t="shared" si="22"/>
        <v>-5</v>
      </c>
      <c r="J33" s="1">
        <f t="shared" si="22"/>
        <v>-3</v>
      </c>
      <c r="K33" s="1">
        <f t="shared" si="22"/>
        <v>-5</v>
      </c>
      <c r="L33" s="1">
        <f t="shared" si="22"/>
        <v>-3</v>
      </c>
      <c r="M33" s="1">
        <f t="shared" si="22"/>
        <v>-5</v>
      </c>
      <c r="N33" s="1">
        <f t="shared" si="22"/>
        <v>-4</v>
      </c>
      <c r="O33" s="1">
        <f t="shared" si="22"/>
        <v>-5</v>
      </c>
      <c r="P33" s="1">
        <f t="shared" si="22"/>
        <v>-3</v>
      </c>
      <c r="Q33" s="1">
        <f t="shared" si="22"/>
        <v>-5</v>
      </c>
    </row>
    <row r="34" spans="3:17" ht="15">
      <c r="C34" s="1"/>
      <c r="D34" s="1" t="s">
        <v>3</v>
      </c>
      <c r="E34" s="1">
        <f>E30-E28</f>
        <v>-12</v>
      </c>
      <c r="F34" s="1">
        <f aca="true" t="shared" si="23" ref="F34:Q34">F30-F28</f>
        <v>-7</v>
      </c>
      <c r="G34" s="1">
        <f t="shared" si="23"/>
        <v>-12</v>
      </c>
      <c r="H34" s="1">
        <f t="shared" si="23"/>
        <v>-9</v>
      </c>
      <c r="I34" s="1">
        <f t="shared" si="23"/>
        <v>-12</v>
      </c>
      <c r="J34" s="1">
        <f t="shared" si="23"/>
        <v>-9</v>
      </c>
      <c r="K34" s="1">
        <f t="shared" si="23"/>
        <v>-12</v>
      </c>
      <c r="L34" s="1">
        <f t="shared" si="23"/>
        <v>-7</v>
      </c>
      <c r="M34" s="1">
        <f t="shared" si="23"/>
        <v>-12</v>
      </c>
      <c r="N34" s="1">
        <f t="shared" si="23"/>
        <v>-9</v>
      </c>
      <c r="O34" s="1">
        <f t="shared" si="23"/>
        <v>-12</v>
      </c>
      <c r="P34" s="1">
        <f t="shared" si="23"/>
        <v>-9</v>
      </c>
      <c r="Q34" s="1">
        <f t="shared" si="23"/>
        <v>-12</v>
      </c>
    </row>
    <row r="35" spans="3:17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5">
      <c r="C36" s="1" t="s">
        <v>5</v>
      </c>
      <c r="D36" s="1" t="s">
        <v>1</v>
      </c>
      <c r="E36" s="1">
        <v>403</v>
      </c>
      <c r="F36" s="1">
        <v>299</v>
      </c>
      <c r="G36" s="1">
        <v>403</v>
      </c>
      <c r="H36" s="1">
        <v>591</v>
      </c>
      <c r="I36" s="1">
        <v>403</v>
      </c>
      <c r="J36" s="1">
        <v>591</v>
      </c>
      <c r="K36" s="1">
        <v>403</v>
      </c>
      <c r="L36" s="1">
        <v>299</v>
      </c>
      <c r="M36" s="1">
        <v>403</v>
      </c>
      <c r="N36" s="1">
        <v>591</v>
      </c>
      <c r="O36" s="1">
        <v>403</v>
      </c>
      <c r="P36" s="1">
        <v>591</v>
      </c>
      <c r="Q36" s="1">
        <v>403</v>
      </c>
    </row>
    <row r="37" spans="3:17" ht="15">
      <c r="C37" s="1" t="s">
        <v>12</v>
      </c>
      <c r="D37" s="1" t="s">
        <v>2</v>
      </c>
      <c r="E37" s="1">
        <f>-493</f>
        <v>-493</v>
      </c>
      <c r="F37" s="1">
        <f>-302</f>
        <v>-302</v>
      </c>
      <c r="G37" s="1">
        <f>-493</f>
        <v>-493</v>
      </c>
      <c r="H37" s="1">
        <f>-397</f>
        <v>-397</v>
      </c>
      <c r="I37" s="1">
        <f>-493</f>
        <v>-493</v>
      </c>
      <c r="J37" s="1">
        <f>-391</f>
        <v>-391</v>
      </c>
      <c r="K37" s="1">
        <f>-493</f>
        <v>-493</v>
      </c>
      <c r="L37" s="1">
        <f>-302</f>
        <v>-302</v>
      </c>
      <c r="M37" s="1">
        <f>-493</f>
        <v>-493</v>
      </c>
      <c r="N37" s="1">
        <f>-397</f>
        <v>-397</v>
      </c>
      <c r="O37" s="1">
        <f>-493</f>
        <v>-493</v>
      </c>
      <c r="P37" s="1">
        <f>-391</f>
        <v>-391</v>
      </c>
      <c r="Q37" s="1">
        <f>-493</f>
        <v>-493</v>
      </c>
    </row>
    <row r="38" spans="3:17" ht="15">
      <c r="C38" s="1"/>
      <c r="D38" s="1" t="s">
        <v>3</v>
      </c>
      <c r="E38" s="1">
        <v>-1200</v>
      </c>
      <c r="F38" s="1">
        <f>-699</f>
        <v>-699</v>
      </c>
      <c r="G38" s="1">
        <v>-1200</v>
      </c>
      <c r="H38" s="1">
        <f>-899</f>
        <v>-899</v>
      </c>
      <c r="I38" s="1">
        <v>-1200</v>
      </c>
      <c r="J38" s="1">
        <f>-888</f>
        <v>-888</v>
      </c>
      <c r="K38" s="1">
        <v>-1200</v>
      </c>
      <c r="L38" s="1">
        <f>-699</f>
        <v>-699</v>
      </c>
      <c r="M38" s="1">
        <v>-1200</v>
      </c>
      <c r="N38" s="1">
        <f>-899</f>
        <v>-899</v>
      </c>
      <c r="O38" s="1">
        <v>-1200</v>
      </c>
      <c r="P38" s="1">
        <f>-888</f>
        <v>-888</v>
      </c>
      <c r="Q38" s="1">
        <v>-1200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Q17" sqref="Q17"/>
    </sheetView>
  </sheetViews>
  <sheetFormatPr defaultColWidth="9.140625" defaultRowHeight="15"/>
  <cols>
    <col min="2" max="2" width="2.8515625" style="0" customWidth="1"/>
    <col min="5" max="17" width="5.57421875" style="0" customWidth="1"/>
    <col min="18" max="18" width="3.421875" style="0" customWidth="1"/>
  </cols>
  <sheetData>
    <row r="1" ht="18.75">
      <c r="A1" s="2" t="s">
        <v>26</v>
      </c>
    </row>
    <row r="2" ht="18.75">
      <c r="A2" t="s">
        <v>21</v>
      </c>
    </row>
    <row r="3" ht="15">
      <c r="A3" s="3" t="s">
        <v>23</v>
      </c>
    </row>
    <row r="4" ht="15">
      <c r="A4" s="3"/>
    </row>
    <row r="5" ht="15">
      <c r="A5" s="4" t="s">
        <v>27</v>
      </c>
    </row>
    <row r="6" spans="1:18" ht="15">
      <c r="A6" s="4"/>
      <c r="D6" t="s">
        <v>22</v>
      </c>
      <c r="E6">
        <v>0</v>
      </c>
      <c r="F6">
        <f>E6+1</f>
        <v>1</v>
      </c>
      <c r="G6">
        <f>F6+1</f>
        <v>2</v>
      </c>
      <c r="H6">
        <f>G6+1</f>
        <v>3</v>
      </c>
      <c r="I6">
        <f>H6+1</f>
        <v>4</v>
      </c>
      <c r="J6">
        <f>I6+1</f>
        <v>5</v>
      </c>
      <c r="K6">
        <f aca="true" t="shared" si="0" ref="K6:Q6">J6+1</f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>Q6+2</f>
        <v>14</v>
      </c>
    </row>
    <row r="7" spans="1:17" ht="15">
      <c r="A7" t="s">
        <v>17</v>
      </c>
      <c r="C7" t="s">
        <v>1</v>
      </c>
      <c r="D7" t="s">
        <v>13</v>
      </c>
      <c r="E7">
        <f aca="true" t="shared" si="1" ref="E7:Q7">E$12*POWER(2,E36/1200)</f>
        <v>332.6191571722465</v>
      </c>
      <c r="F7">
        <f t="shared" si="1"/>
        <v>313.95067836071837</v>
      </c>
      <c r="G7">
        <f t="shared" si="1"/>
        <v>332.6191571722465</v>
      </c>
      <c r="H7">
        <f t="shared" si="1"/>
        <v>352.3977215008891</v>
      </c>
      <c r="I7">
        <f t="shared" si="1"/>
        <v>332.6191571722465</v>
      </c>
      <c r="J7">
        <f t="shared" si="1"/>
        <v>373.3523804664971</v>
      </c>
      <c r="K7">
        <f t="shared" si="1"/>
        <v>352.3977215008891</v>
      </c>
      <c r="L7">
        <f t="shared" si="1"/>
        <v>332.6191571722465</v>
      </c>
      <c r="M7">
        <f t="shared" si="1"/>
        <v>352.3977215008891</v>
      </c>
      <c r="N7">
        <f t="shared" si="1"/>
        <v>373.3523804664971</v>
      </c>
      <c r="O7">
        <f t="shared" si="1"/>
        <v>352.3977215008891</v>
      </c>
      <c r="P7">
        <f t="shared" si="1"/>
        <v>395.55306829544395</v>
      </c>
      <c r="Q7">
        <f t="shared" si="1"/>
        <v>373.3523804664971</v>
      </c>
    </row>
    <row r="8" spans="1:17" ht="15">
      <c r="A8">
        <v>0</v>
      </c>
      <c r="D8" t="s">
        <v>14</v>
      </c>
      <c r="E8">
        <f aca="true" t="shared" si="2" ref="E8:Q8">E$6</f>
        <v>0</v>
      </c>
      <c r="F8">
        <f t="shared" si="2"/>
        <v>1</v>
      </c>
      <c r="G8">
        <f t="shared" si="2"/>
        <v>2</v>
      </c>
      <c r="H8">
        <f t="shared" si="2"/>
        <v>3</v>
      </c>
      <c r="I8">
        <f t="shared" si="2"/>
        <v>4</v>
      </c>
      <c r="J8">
        <f t="shared" si="2"/>
        <v>5</v>
      </c>
      <c r="K8">
        <f t="shared" si="2"/>
        <v>6</v>
      </c>
      <c r="L8">
        <f t="shared" si="2"/>
        <v>7</v>
      </c>
      <c r="M8">
        <f t="shared" si="2"/>
        <v>8</v>
      </c>
      <c r="N8">
        <f t="shared" si="2"/>
        <v>9</v>
      </c>
      <c r="O8">
        <f t="shared" si="2"/>
        <v>10</v>
      </c>
      <c r="P8">
        <f t="shared" si="2"/>
        <v>11</v>
      </c>
      <c r="Q8">
        <f t="shared" si="2"/>
        <v>12</v>
      </c>
    </row>
    <row r="9" spans="1:17" ht="15">
      <c r="A9">
        <v>23</v>
      </c>
      <c r="D9" t="s">
        <v>15</v>
      </c>
      <c r="E9">
        <f aca="true" t="shared" si="3" ref="E9:P9">F$6-E$6</f>
        <v>1</v>
      </c>
      <c r="F9">
        <f t="shared" si="3"/>
        <v>1</v>
      </c>
      <c r="G9">
        <f t="shared" si="3"/>
        <v>1</v>
      </c>
      <c r="H9">
        <f t="shared" si="3"/>
        <v>1</v>
      </c>
      <c r="I9">
        <f t="shared" si="3"/>
        <v>1</v>
      </c>
      <c r="J9">
        <f t="shared" si="3"/>
        <v>1</v>
      </c>
      <c r="K9">
        <f t="shared" si="3"/>
        <v>1</v>
      </c>
      <c r="L9">
        <f t="shared" si="3"/>
        <v>1</v>
      </c>
      <c r="M9">
        <f t="shared" si="3"/>
        <v>1</v>
      </c>
      <c r="N9">
        <f t="shared" si="3"/>
        <v>1</v>
      </c>
      <c r="O9">
        <f t="shared" si="3"/>
        <v>1</v>
      </c>
      <c r="P9">
        <f t="shared" si="3"/>
        <v>1</v>
      </c>
      <c r="Q9">
        <f>R$6-Q$6</f>
        <v>2</v>
      </c>
    </row>
    <row r="10" spans="4:17" ht="15">
      <c r="D10" t="s">
        <v>16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</row>
    <row r="11" ht="15">
      <c r="A11" t="s">
        <v>18</v>
      </c>
    </row>
    <row r="12" spans="1:17" ht="15">
      <c r="A12">
        <v>0</v>
      </c>
      <c r="C12" t="s">
        <v>0</v>
      </c>
      <c r="D12" t="s">
        <v>13</v>
      </c>
      <c r="E12">
        <f>$A$16</f>
        <v>264</v>
      </c>
      <c r="F12">
        <f>E12</f>
        <v>264</v>
      </c>
      <c r="G12">
        <f>E12</f>
        <v>264</v>
      </c>
      <c r="H12">
        <f>E12/POWER(2,1/12)</f>
        <v>249.18281854796706</v>
      </c>
      <c r="I12">
        <f>E12</f>
        <v>264</v>
      </c>
      <c r="J12">
        <f>E12</f>
        <v>264</v>
      </c>
      <c r="K12">
        <f>E12*POWER(2,1/12)</f>
        <v>279.69825691085396</v>
      </c>
      <c r="L12">
        <f>K12</f>
        <v>279.69825691085396</v>
      </c>
      <c r="M12">
        <f>K12</f>
        <v>279.69825691085396</v>
      </c>
      <c r="N12">
        <f>K12/POWER(2,1/12)</f>
        <v>264</v>
      </c>
      <c r="O12">
        <f>K12</f>
        <v>279.69825691085396</v>
      </c>
      <c r="P12">
        <f>K12</f>
        <v>279.69825691085396</v>
      </c>
      <c r="Q12">
        <f>K12*POWER(2,1/12)</f>
        <v>296.3299807536745</v>
      </c>
    </row>
    <row r="13" spans="1:17" ht="15">
      <c r="A13">
        <v>70</v>
      </c>
      <c r="D13" t="s">
        <v>14</v>
      </c>
      <c r="E13">
        <f aca="true" t="shared" si="4" ref="E13:Q13">E$6</f>
        <v>0</v>
      </c>
      <c r="F13">
        <f t="shared" si="4"/>
        <v>1</v>
      </c>
      <c r="G13">
        <f t="shared" si="4"/>
        <v>2</v>
      </c>
      <c r="H13">
        <f t="shared" si="4"/>
        <v>3</v>
      </c>
      <c r="I13">
        <f t="shared" si="4"/>
        <v>4</v>
      </c>
      <c r="J13">
        <f t="shared" si="4"/>
        <v>5</v>
      </c>
      <c r="K13">
        <f t="shared" si="4"/>
        <v>6</v>
      </c>
      <c r="L13">
        <f t="shared" si="4"/>
        <v>7</v>
      </c>
      <c r="M13">
        <f t="shared" si="4"/>
        <v>8</v>
      </c>
      <c r="N13">
        <f t="shared" si="4"/>
        <v>9</v>
      </c>
      <c r="O13">
        <f t="shared" si="4"/>
        <v>10</v>
      </c>
      <c r="P13">
        <f t="shared" si="4"/>
        <v>11</v>
      </c>
      <c r="Q13">
        <f t="shared" si="4"/>
        <v>12</v>
      </c>
    </row>
    <row r="14" spans="4:17" ht="15">
      <c r="D14" t="s">
        <v>15</v>
      </c>
      <c r="E14">
        <f aca="true" t="shared" si="5" ref="E14:Q14">F$6-E$6</f>
        <v>1</v>
      </c>
      <c r="F14">
        <f t="shared" si="5"/>
        <v>1</v>
      </c>
      <c r="G14">
        <f t="shared" si="5"/>
        <v>1</v>
      </c>
      <c r="H14">
        <f t="shared" si="5"/>
        <v>1</v>
      </c>
      <c r="I14">
        <f t="shared" si="5"/>
        <v>1</v>
      </c>
      <c r="J14">
        <f t="shared" si="5"/>
        <v>1</v>
      </c>
      <c r="K14">
        <f t="shared" si="5"/>
        <v>1</v>
      </c>
      <c r="L14">
        <f t="shared" si="5"/>
        <v>1</v>
      </c>
      <c r="M14">
        <f t="shared" si="5"/>
        <v>1</v>
      </c>
      <c r="N14">
        <f t="shared" si="5"/>
        <v>1</v>
      </c>
      <c r="O14">
        <f t="shared" si="5"/>
        <v>1</v>
      </c>
      <c r="P14">
        <f t="shared" si="5"/>
        <v>1</v>
      </c>
      <c r="Q14">
        <f t="shared" si="5"/>
        <v>2</v>
      </c>
    </row>
    <row r="15" spans="1:17" ht="15">
      <c r="A15" t="s">
        <v>25</v>
      </c>
      <c r="D15" t="s">
        <v>16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</row>
    <row r="16" ht="15">
      <c r="A16" s="5">
        <f>528/2</f>
        <v>264</v>
      </c>
    </row>
    <row r="17" spans="3:17" ht="15">
      <c r="C17" t="s">
        <v>2</v>
      </c>
      <c r="D17" t="s">
        <v>13</v>
      </c>
      <c r="E17">
        <f aca="true" t="shared" si="6" ref="E17:Q17">E$12*POWER(2,E37/1200)</f>
        <v>197.77653414772197</v>
      </c>
      <c r="F17">
        <f t="shared" si="6"/>
        <v>221.99665362698065</v>
      </c>
      <c r="G17">
        <f t="shared" si="6"/>
        <v>197.77653414772197</v>
      </c>
      <c r="H17">
        <f t="shared" si="6"/>
        <v>197.77653414772192</v>
      </c>
      <c r="I17">
        <f t="shared" si="6"/>
        <v>197.77653414772197</v>
      </c>
      <c r="J17">
        <f t="shared" si="6"/>
        <v>209.53693885980232</v>
      </c>
      <c r="K17">
        <f t="shared" si="6"/>
        <v>209.53693885980235</v>
      </c>
      <c r="L17">
        <f t="shared" si="6"/>
        <v>235.1972615890496</v>
      </c>
      <c r="M17">
        <f t="shared" si="6"/>
        <v>209.53693885980235</v>
      </c>
      <c r="N17">
        <f t="shared" si="6"/>
        <v>209.53693885980232</v>
      </c>
      <c r="O17">
        <f t="shared" si="6"/>
        <v>209.53693885980235</v>
      </c>
      <c r="P17">
        <f t="shared" si="6"/>
        <v>221.99665362698062</v>
      </c>
      <c r="Q17">
        <f t="shared" si="6"/>
        <v>221.99665362698065</v>
      </c>
    </row>
    <row r="18" spans="4:17" ht="15">
      <c r="D18" t="s">
        <v>14</v>
      </c>
      <c r="E18">
        <f aca="true" t="shared" si="7" ref="E18:Q18">E$6</f>
        <v>0</v>
      </c>
      <c r="F18">
        <f t="shared" si="7"/>
        <v>1</v>
      </c>
      <c r="G18">
        <f t="shared" si="7"/>
        <v>2</v>
      </c>
      <c r="H18">
        <f t="shared" si="7"/>
        <v>3</v>
      </c>
      <c r="I18">
        <f t="shared" si="7"/>
        <v>4</v>
      </c>
      <c r="J18">
        <f t="shared" si="7"/>
        <v>5</v>
      </c>
      <c r="K18">
        <f t="shared" si="7"/>
        <v>6</v>
      </c>
      <c r="L18">
        <f t="shared" si="7"/>
        <v>7</v>
      </c>
      <c r="M18">
        <f t="shared" si="7"/>
        <v>8</v>
      </c>
      <c r="N18">
        <f t="shared" si="7"/>
        <v>9</v>
      </c>
      <c r="O18">
        <f t="shared" si="7"/>
        <v>10</v>
      </c>
      <c r="P18">
        <f t="shared" si="7"/>
        <v>11</v>
      </c>
      <c r="Q18">
        <f t="shared" si="7"/>
        <v>12</v>
      </c>
    </row>
    <row r="19" spans="4:17" ht="15">
      <c r="D19" t="s">
        <v>15</v>
      </c>
      <c r="E19">
        <f aca="true" t="shared" si="8" ref="E19:P19">F$6-E$6</f>
        <v>1</v>
      </c>
      <c r="F19">
        <f t="shared" si="8"/>
        <v>1</v>
      </c>
      <c r="G19">
        <f t="shared" si="8"/>
        <v>1</v>
      </c>
      <c r="H19">
        <f t="shared" si="8"/>
        <v>1</v>
      </c>
      <c r="I19">
        <f t="shared" si="8"/>
        <v>1</v>
      </c>
      <c r="J19">
        <f t="shared" si="8"/>
        <v>1</v>
      </c>
      <c r="K19">
        <f t="shared" si="8"/>
        <v>1</v>
      </c>
      <c r="L19">
        <f t="shared" si="8"/>
        <v>1</v>
      </c>
      <c r="M19">
        <f t="shared" si="8"/>
        <v>1</v>
      </c>
      <c r="N19">
        <f t="shared" si="8"/>
        <v>1</v>
      </c>
      <c r="O19">
        <f t="shared" si="8"/>
        <v>1</v>
      </c>
      <c r="P19">
        <f t="shared" si="8"/>
        <v>1</v>
      </c>
      <c r="Q19">
        <f>R$6-Q$6</f>
        <v>2</v>
      </c>
    </row>
    <row r="20" spans="4:17" ht="15">
      <c r="D20" t="s">
        <v>16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</row>
    <row r="22" spans="3:17" ht="15">
      <c r="C22" t="s">
        <v>3</v>
      </c>
      <c r="D22" t="s">
        <v>13</v>
      </c>
      <c r="E22">
        <f aca="true" t="shared" si="9" ref="E22:Q22">E$12*POWER(2,E38/1200)</f>
        <v>132</v>
      </c>
      <c r="F22">
        <f t="shared" si="9"/>
        <v>176.19886075044454</v>
      </c>
      <c r="G22">
        <f t="shared" si="9"/>
        <v>132</v>
      </c>
      <c r="H22">
        <f t="shared" si="9"/>
        <v>148.1649903768372</v>
      </c>
      <c r="I22">
        <f t="shared" si="9"/>
        <v>132</v>
      </c>
      <c r="J22">
        <f t="shared" si="9"/>
        <v>156.97533918035919</v>
      </c>
      <c r="K22">
        <f t="shared" si="9"/>
        <v>139.84912845542698</v>
      </c>
      <c r="L22">
        <f t="shared" si="9"/>
        <v>186.67619023324855</v>
      </c>
      <c r="M22">
        <f t="shared" si="9"/>
        <v>139.84912845542698</v>
      </c>
      <c r="N22">
        <f t="shared" si="9"/>
        <v>156.97533918035919</v>
      </c>
      <c r="O22">
        <f t="shared" si="9"/>
        <v>139.84912845542698</v>
      </c>
      <c r="P22">
        <f t="shared" si="9"/>
        <v>166.30957858612325</v>
      </c>
      <c r="Q22">
        <f t="shared" si="9"/>
        <v>148.16499037683724</v>
      </c>
    </row>
    <row r="23" spans="4:17" ht="15">
      <c r="D23" t="s">
        <v>14</v>
      </c>
      <c r="E23">
        <f aca="true" t="shared" si="10" ref="E23:Q23">E$6</f>
        <v>0</v>
      </c>
      <c r="F23">
        <f t="shared" si="10"/>
        <v>1</v>
      </c>
      <c r="G23">
        <f t="shared" si="10"/>
        <v>2</v>
      </c>
      <c r="H23">
        <f t="shared" si="10"/>
        <v>3</v>
      </c>
      <c r="I23">
        <f t="shared" si="10"/>
        <v>4</v>
      </c>
      <c r="J23">
        <f t="shared" si="10"/>
        <v>5</v>
      </c>
      <c r="K23">
        <f t="shared" si="10"/>
        <v>6</v>
      </c>
      <c r="L23">
        <f t="shared" si="10"/>
        <v>7</v>
      </c>
      <c r="M23">
        <f t="shared" si="10"/>
        <v>8</v>
      </c>
      <c r="N23">
        <f t="shared" si="10"/>
        <v>9</v>
      </c>
      <c r="O23">
        <f t="shared" si="10"/>
        <v>10</v>
      </c>
      <c r="P23">
        <f t="shared" si="10"/>
        <v>11</v>
      </c>
      <c r="Q23">
        <f t="shared" si="10"/>
        <v>12</v>
      </c>
    </row>
    <row r="24" spans="4:17" ht="15">
      <c r="D24" t="s">
        <v>15</v>
      </c>
      <c r="E24">
        <f aca="true" t="shared" si="11" ref="E24:P24">F$6-E$6</f>
        <v>1</v>
      </c>
      <c r="F24">
        <f t="shared" si="11"/>
        <v>1</v>
      </c>
      <c r="G24">
        <f t="shared" si="11"/>
        <v>1</v>
      </c>
      <c r="H24">
        <f t="shared" si="11"/>
        <v>1</v>
      </c>
      <c r="I24">
        <f t="shared" si="11"/>
        <v>1</v>
      </c>
      <c r="J24">
        <f t="shared" si="11"/>
        <v>1</v>
      </c>
      <c r="K24">
        <f t="shared" si="11"/>
        <v>1</v>
      </c>
      <c r="L24">
        <f t="shared" si="11"/>
        <v>1</v>
      </c>
      <c r="M24">
        <f t="shared" si="11"/>
        <v>1</v>
      </c>
      <c r="N24">
        <f t="shared" si="11"/>
        <v>1</v>
      </c>
      <c r="O24">
        <f t="shared" si="11"/>
        <v>1</v>
      </c>
      <c r="P24">
        <f t="shared" si="11"/>
        <v>1</v>
      </c>
      <c r="Q24">
        <f>R$6-Q$6</f>
        <v>2</v>
      </c>
    </row>
    <row r="25" spans="4:17" ht="15">
      <c r="D25" t="s">
        <v>16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</row>
    <row r="27" spans="3:17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5">
      <c r="C35" s="1" t="s">
        <v>28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5">
      <c r="C36" s="1" t="s">
        <v>12</v>
      </c>
      <c r="D36" s="1" t="s">
        <v>1</v>
      </c>
      <c r="E36" s="1">
        <v>400</v>
      </c>
      <c r="F36" s="1">
        <v>300</v>
      </c>
      <c r="G36" s="1">
        <v>400</v>
      </c>
      <c r="H36" s="1">
        <v>600</v>
      </c>
      <c r="I36" s="1">
        <v>400</v>
      </c>
      <c r="J36" s="1">
        <v>600</v>
      </c>
      <c r="K36" s="1">
        <v>400</v>
      </c>
      <c r="L36" s="1">
        <v>300</v>
      </c>
      <c r="M36" s="1">
        <v>400</v>
      </c>
      <c r="N36" s="1">
        <v>600</v>
      </c>
      <c r="O36" s="1">
        <v>400</v>
      </c>
      <c r="P36" s="1">
        <v>600</v>
      </c>
      <c r="Q36" s="1">
        <v>400</v>
      </c>
    </row>
    <row r="37" spans="3:17" ht="15">
      <c r="C37" s="1"/>
      <c r="D37" s="1" t="s">
        <v>2</v>
      </c>
      <c r="E37" s="1">
        <v>-500</v>
      </c>
      <c r="F37" s="1">
        <v>-300</v>
      </c>
      <c r="G37" s="1">
        <v>-500</v>
      </c>
      <c r="H37" s="1">
        <v>-400</v>
      </c>
      <c r="I37" s="1">
        <v>-500</v>
      </c>
      <c r="J37" s="1">
        <v>-400</v>
      </c>
      <c r="K37" s="1">
        <v>-500</v>
      </c>
      <c r="L37" s="1">
        <v>-300</v>
      </c>
      <c r="M37" s="1">
        <v>-500</v>
      </c>
      <c r="N37" s="1">
        <v>-400</v>
      </c>
      <c r="O37" s="1">
        <v>-500</v>
      </c>
      <c r="P37" s="1">
        <v>-400</v>
      </c>
      <c r="Q37" s="1">
        <v>-500</v>
      </c>
    </row>
    <row r="38" spans="3:17" ht="15">
      <c r="C38" s="1"/>
      <c r="D38" s="1" t="s">
        <v>3</v>
      </c>
      <c r="E38" s="1">
        <v>-1200</v>
      </c>
      <c r="F38" s="1">
        <v>-700</v>
      </c>
      <c r="G38" s="1">
        <v>-1200</v>
      </c>
      <c r="H38" s="1">
        <v>-900</v>
      </c>
      <c r="I38" s="1">
        <v>-1200</v>
      </c>
      <c r="J38" s="1">
        <v>-900</v>
      </c>
      <c r="K38" s="1">
        <v>-1200</v>
      </c>
      <c r="L38" s="1">
        <v>-700</v>
      </c>
      <c r="M38" s="1">
        <v>-1200</v>
      </c>
      <c r="N38" s="1">
        <v>-900</v>
      </c>
      <c r="O38" s="1">
        <v>-1200</v>
      </c>
      <c r="P38" s="1">
        <v>-900</v>
      </c>
      <c r="Q38" s="1">
        <v>-1200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9.140625" defaultRowHeight="15"/>
  <sheetData>
    <row r="1" ht="15">
      <c r="A1" t="s">
        <v>6</v>
      </c>
    </row>
    <row r="2" spans="2:3" ht="15">
      <c r="B2" t="s">
        <v>7</v>
      </c>
      <c r="C2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DK</cp:lastModifiedBy>
  <dcterms:created xsi:type="dcterms:W3CDTF">2011-06-26T13:36:38Z</dcterms:created>
  <dcterms:modified xsi:type="dcterms:W3CDTF">2012-05-13T10:45:44Z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nesInTune Part Setup #0">
    <vt:lpwstr>no=0
id=0
chs=1,2,3,4,5,6,7,8,9
pbend=yes
pbendRange=1
(default)</vt:lpwstr>
  </property>
</Properties>
</file>